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13"/>
  <workbookPr defaultThemeVersion="166925"/>
  <xr:revisionPtr revIDLastSave="238" documentId="11_3653425E4B8BB02D9F4D5A96C77487802C7305C4" xr6:coauthVersionLast="47" xr6:coauthVersionMax="47" xr10:uidLastSave="{1494F592-9CB8-4EB9-9C3B-102BB28ACEBD}"/>
  <bookViews>
    <workbookView xWindow="240" yWindow="105" windowWidth="14805" windowHeight="8010" firstSheet="2" activeTab="2" xr2:uid="{00000000-000D-0000-FFFF-FFFF00000000}"/>
  </bookViews>
  <sheets>
    <sheet name="Hourly Rate Calculation" sheetId="1" r:id="rId1"/>
    <sheet name="Overheads" sheetId="2" r:id="rId2"/>
    <sheet name="Markup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3" l="1"/>
  <c r="B8" i="3"/>
  <c r="B7" i="3"/>
  <c r="B3" i="3"/>
  <c r="B2" i="3"/>
  <c r="B18" i="2"/>
  <c r="G8" i="2"/>
  <c r="G9" i="2"/>
  <c r="B15" i="2" s="1"/>
  <c r="G3" i="2"/>
  <c r="B10" i="2"/>
  <c r="G2" i="2" s="1"/>
  <c r="G4" i="2" s="1"/>
  <c r="B16" i="2" s="1"/>
  <c r="G6" i="1"/>
  <c r="B18" i="1"/>
  <c r="G7" i="1" s="1"/>
  <c r="B12" i="1"/>
  <c r="G2" i="1" s="1"/>
  <c r="G4" i="1" s="1"/>
  <c r="G8" i="1" l="1"/>
</calcChain>
</file>

<file path=xl/sharedStrings.xml><?xml version="1.0" encoding="utf-8"?>
<sst xmlns="http://schemas.openxmlformats.org/spreadsheetml/2006/main" count="62" uniqueCount="47">
  <si>
    <t>Monthly Expenses</t>
  </si>
  <si>
    <t>Rent/ Mortgage</t>
  </si>
  <si>
    <t>£</t>
  </si>
  <si>
    <t>Monthly Expenses Total</t>
  </si>
  <si>
    <t>Council tax</t>
  </si>
  <si>
    <t>Income (e.g. part-time salary)</t>
  </si>
  <si>
    <t>Utilities</t>
  </si>
  <si>
    <t>Phone</t>
  </si>
  <si>
    <t>Wifi</t>
  </si>
  <si>
    <t>Projected Salary</t>
  </si>
  <si>
    <t>Food</t>
  </si>
  <si>
    <t>Working hours per year</t>
  </si>
  <si>
    <t>Socialising</t>
  </si>
  <si>
    <t>Projected Hourly rate</t>
  </si>
  <si>
    <t>Clothing</t>
  </si>
  <si>
    <t>Per hour £</t>
  </si>
  <si>
    <t>Travel expenses</t>
  </si>
  <si>
    <t>etc</t>
  </si>
  <si>
    <t>Working Hours</t>
  </si>
  <si>
    <t>Weeks of work per year</t>
  </si>
  <si>
    <t>Making days per week</t>
  </si>
  <si>
    <t xml:space="preserve">Working hours per day </t>
  </si>
  <si>
    <t>Total working hours per year</t>
  </si>
  <si>
    <t>Personal Salary</t>
  </si>
  <si>
    <t xml:space="preserve">Annual Overheads </t>
  </si>
  <si>
    <t>Studio rent</t>
  </si>
  <si>
    <t>Total Overheads</t>
  </si>
  <si>
    <t>Bills</t>
  </si>
  <si>
    <t>Hours per year</t>
  </si>
  <si>
    <t>Hourly Overheads Rate</t>
  </si>
  <si>
    <t>Postage</t>
  </si>
  <si>
    <t>Packaging</t>
  </si>
  <si>
    <t>Hours to make one product</t>
  </si>
  <si>
    <t>Banking fees</t>
  </si>
  <si>
    <t>Hourly Rate £</t>
  </si>
  <si>
    <t>etc.</t>
  </si>
  <si>
    <t>Cost of 2 hours making £</t>
  </si>
  <si>
    <t>Cost to Make Price</t>
  </si>
  <si>
    <t xml:space="preserve">Cost of 2 hours making </t>
  </si>
  <si>
    <t>Hourly overheads rate</t>
  </si>
  <si>
    <t>Cost of raw materials</t>
  </si>
  <si>
    <t>Total Cost to Make Price</t>
  </si>
  <si>
    <t xml:space="preserve">Wholesale </t>
  </si>
  <si>
    <t>Wholesale Price</t>
  </si>
  <si>
    <t xml:space="preserve">Retail Price </t>
  </si>
  <si>
    <t xml:space="preserve">Gallery/ Shop </t>
  </si>
  <si>
    <t>Gallery 100% markup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</si>
</sst>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[$£-809]* #,##0.00_-;\-[$£-809]* #,##0.00_-;_-[$£-809]* &quot;-&quot;??_-;_-@_-"/>
    <numFmt numFmtId="165" formatCode="_-[$£-809]* #,##0_-;\-[$£-809]* #,##0_-;_-[$£-809]* &quot;-&quot;??_-;_-@_-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699"/>
        <bgColor indexed="64"/>
      </patternFill>
    </fill>
  </fills>
  <borders count="13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rgb="FF4472C4"/>
      </left>
      <right/>
      <top/>
      <bottom/>
      <diagonal/>
    </border>
    <border>
      <left/>
      <right style="thin">
        <color rgb="FF4472C4"/>
      </right>
      <top/>
      <bottom/>
      <diagonal/>
    </border>
    <border>
      <left style="thin">
        <color rgb="FF4472C4"/>
      </left>
      <right/>
      <top/>
      <bottom style="thin">
        <color rgb="FF4472C4"/>
      </bottom>
      <diagonal/>
    </border>
    <border>
      <left/>
      <right style="thin">
        <color rgb="FF4472C4"/>
      </right>
      <top/>
      <bottom style="thin">
        <color rgb="FF4472C4"/>
      </bottom>
      <diagonal/>
    </border>
  </borders>
  <cellStyleXfs count="1">
    <xf numFmtId="0" fontId="0" fillId="0" borderId="0"/>
  </cellStyleXfs>
  <cellXfs count="26">
    <xf numFmtId="0" fontId="0" fillId="0" borderId="0" xfId="0"/>
    <xf numFmtId="44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2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44" fontId="0" fillId="2" borderId="0" xfId="0" applyNumberFormat="1" applyFill="1"/>
    <xf numFmtId="164" fontId="0" fillId="0" borderId="6" xfId="0" applyNumberFormat="1" applyBorder="1"/>
    <xf numFmtId="0" fontId="0" fillId="0" borderId="2" xfId="0" applyBorder="1"/>
    <xf numFmtId="165" fontId="0" fillId="0" borderId="4" xfId="0" applyNumberFormat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0" xfId="0" applyFill="1"/>
    <xf numFmtId="164" fontId="0" fillId="4" borderId="0" xfId="0" applyNumberFormat="1" applyFill="1"/>
    <xf numFmtId="165" fontId="0" fillId="0" borderId="0" xfId="0" applyNumberFormat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G8" sqref="G8"/>
    </sheetView>
  </sheetViews>
  <sheetFormatPr defaultRowHeight="15"/>
  <cols>
    <col min="1" max="1" width="26" customWidth="1"/>
    <col min="2" max="2" width="11.85546875" bestFit="1" customWidth="1"/>
    <col min="6" max="6" width="26.85546875" customWidth="1"/>
    <col min="7" max="7" width="15" customWidth="1"/>
  </cols>
  <sheetData>
    <row r="1" spans="1:7">
      <c r="A1" s="10" t="s">
        <v>0</v>
      </c>
      <c r="B1" s="11"/>
    </row>
    <row r="2" spans="1:7">
      <c r="A2" t="s">
        <v>1</v>
      </c>
      <c r="B2" s="1" t="s">
        <v>2</v>
      </c>
      <c r="F2" s="3" t="s">
        <v>3</v>
      </c>
      <c r="G2" s="4">
        <f>$B$12</f>
        <v>0</v>
      </c>
    </row>
    <row r="3" spans="1:7">
      <c r="A3" t="s">
        <v>4</v>
      </c>
      <c r="B3" s="1" t="s">
        <v>2</v>
      </c>
      <c r="F3" s="5" t="s">
        <v>5</v>
      </c>
      <c r="G3" s="6"/>
    </row>
    <row r="4" spans="1:7">
      <c r="A4" t="s">
        <v>6</v>
      </c>
      <c r="B4" s="1" t="s">
        <v>2</v>
      </c>
      <c r="F4" s="8"/>
      <c r="G4" s="12">
        <f>(G2-G3)</f>
        <v>0</v>
      </c>
    </row>
    <row r="5" spans="1:7">
      <c r="A5" t="s">
        <v>7</v>
      </c>
      <c r="B5" s="1" t="s">
        <v>2</v>
      </c>
    </row>
    <row r="6" spans="1:7">
      <c r="A6" t="s">
        <v>8</v>
      </c>
      <c r="B6" s="1" t="s">
        <v>2</v>
      </c>
      <c r="F6" s="3" t="s">
        <v>9</v>
      </c>
      <c r="G6" s="13">
        <f>$B$22</f>
        <v>25000</v>
      </c>
    </row>
    <row r="7" spans="1:7">
      <c r="A7" t="s">
        <v>10</v>
      </c>
      <c r="B7" s="1" t="s">
        <v>2</v>
      </c>
      <c r="F7" s="5" t="s">
        <v>11</v>
      </c>
      <c r="G7" s="7">
        <f>$B$18</f>
        <v>705</v>
      </c>
    </row>
    <row r="8" spans="1:7">
      <c r="A8" t="s">
        <v>12</v>
      </c>
      <c r="B8" s="1" t="s">
        <v>2</v>
      </c>
      <c r="F8" s="5" t="s">
        <v>13</v>
      </c>
      <c r="G8" s="14">
        <f>(G6/G7)</f>
        <v>35.460992907801419</v>
      </c>
    </row>
    <row r="9" spans="1:7">
      <c r="A9" t="s">
        <v>14</v>
      </c>
      <c r="B9" s="1" t="s">
        <v>2</v>
      </c>
      <c r="F9" s="8" t="s">
        <v>15</v>
      </c>
      <c r="G9" s="9">
        <v>35</v>
      </c>
    </row>
    <row r="10" spans="1:7">
      <c r="A10" t="s">
        <v>16</v>
      </c>
      <c r="B10" s="1" t="s">
        <v>2</v>
      </c>
    </row>
    <row r="11" spans="1:7">
      <c r="A11" t="s">
        <v>17</v>
      </c>
      <c r="B11" s="1" t="s">
        <v>2</v>
      </c>
    </row>
    <row r="12" spans="1:7">
      <c r="B12" s="2">
        <f>SUM(B1,B2,B3,B4,B5,B6,B7,B8,B9,B10,B11)</f>
        <v>0</v>
      </c>
    </row>
    <row r="14" spans="1:7">
      <c r="A14" s="10" t="s">
        <v>18</v>
      </c>
      <c r="B14" s="10"/>
    </row>
    <row r="15" spans="1:7">
      <c r="A15" t="s">
        <v>19</v>
      </c>
      <c r="B15">
        <v>47</v>
      </c>
    </row>
    <row r="16" spans="1:7">
      <c r="A16" t="s">
        <v>20</v>
      </c>
      <c r="B16">
        <v>2</v>
      </c>
    </row>
    <row r="17" spans="1:2">
      <c r="A17" t="s">
        <v>21</v>
      </c>
      <c r="B17">
        <v>7.5</v>
      </c>
    </row>
    <row r="18" spans="1:2">
      <c r="A18" t="s">
        <v>22</v>
      </c>
      <c r="B18">
        <f>SUM(B15*B16*B17)</f>
        <v>705</v>
      </c>
    </row>
    <row r="21" spans="1:2">
      <c r="A21" s="10" t="s">
        <v>23</v>
      </c>
      <c r="B21" s="10"/>
    </row>
    <row r="22" spans="1:2">
      <c r="A22" t="s">
        <v>9</v>
      </c>
      <c r="B22" s="2">
        <v>25000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42C06-E691-49F6-B080-016FDD074D05}">
  <dimension ref="A1:G18"/>
  <sheetViews>
    <sheetView workbookViewId="0">
      <selection activeCell="B18" sqref="B18"/>
    </sheetView>
  </sheetViews>
  <sheetFormatPr defaultRowHeight="15"/>
  <cols>
    <col min="1" max="1" width="24.28515625" customWidth="1"/>
    <col min="2" max="2" width="10.7109375" customWidth="1"/>
    <col min="6" max="6" width="24.85546875" customWidth="1"/>
  </cols>
  <sheetData>
    <row r="1" spans="1:7">
      <c r="A1" s="15" t="s">
        <v>24</v>
      </c>
      <c r="B1" s="15"/>
    </row>
    <row r="2" spans="1:7">
      <c r="A2" t="s">
        <v>25</v>
      </c>
      <c r="B2" s="2">
        <v>7050</v>
      </c>
      <c r="F2" s="16" t="s">
        <v>26</v>
      </c>
      <c r="G2" s="17">
        <f>$B$10</f>
        <v>7050</v>
      </c>
    </row>
    <row r="3" spans="1:7">
      <c r="A3" t="s">
        <v>27</v>
      </c>
      <c r="B3" s="2">
        <v>0</v>
      </c>
      <c r="F3" s="18" t="s">
        <v>28</v>
      </c>
      <c r="G3" s="19">
        <f>'Hourly Rate Calculation'!$B$18</f>
        <v>705</v>
      </c>
    </row>
    <row r="4" spans="1:7">
      <c r="A4" t="s">
        <v>8</v>
      </c>
      <c r="B4" s="2">
        <v>0</v>
      </c>
      <c r="F4" s="20" t="s">
        <v>29</v>
      </c>
      <c r="G4" s="21">
        <f>(G2/G3)</f>
        <v>10</v>
      </c>
    </row>
    <row r="5" spans="1:7">
      <c r="A5" t="s">
        <v>30</v>
      </c>
      <c r="B5" s="2">
        <v>0</v>
      </c>
    </row>
    <row r="6" spans="1:7">
      <c r="A6" t="s">
        <v>31</v>
      </c>
      <c r="B6" s="2">
        <v>0</v>
      </c>
    </row>
    <row r="7" spans="1:7">
      <c r="A7" t="s">
        <v>16</v>
      </c>
      <c r="B7" s="2">
        <v>0</v>
      </c>
      <c r="F7" s="16" t="s">
        <v>32</v>
      </c>
      <c r="G7" s="17">
        <v>2</v>
      </c>
    </row>
    <row r="8" spans="1:7">
      <c r="A8" t="s">
        <v>33</v>
      </c>
      <c r="B8" s="2">
        <v>0</v>
      </c>
      <c r="F8" s="18" t="s">
        <v>34</v>
      </c>
      <c r="G8" s="19">
        <f>'Hourly Rate Calculation'!$G$9</f>
        <v>35</v>
      </c>
    </row>
    <row r="9" spans="1:7">
      <c r="A9" t="s">
        <v>35</v>
      </c>
      <c r="B9" s="2">
        <v>0</v>
      </c>
      <c r="F9" s="20" t="s">
        <v>36</v>
      </c>
      <c r="G9" s="21">
        <f>(G7*G8)</f>
        <v>70</v>
      </c>
    </row>
    <row r="10" spans="1:7">
      <c r="A10" t="s">
        <v>26</v>
      </c>
      <c r="B10" s="2">
        <f>SUM(B2,B3,B4,B5,B6,B7,B8,B9)</f>
        <v>7050</v>
      </c>
    </row>
    <row r="14" spans="1:7">
      <c r="A14" s="15" t="s">
        <v>37</v>
      </c>
      <c r="B14" s="15"/>
    </row>
    <row r="15" spans="1:7">
      <c r="A15" t="s">
        <v>38</v>
      </c>
      <c r="B15" s="2">
        <f>$G$9</f>
        <v>70</v>
      </c>
    </row>
    <row r="16" spans="1:7">
      <c r="A16" t="s">
        <v>39</v>
      </c>
      <c r="B16" s="2">
        <f>$G$4*G7</f>
        <v>20</v>
      </c>
    </row>
    <row r="17" spans="1:2">
      <c r="A17" t="s">
        <v>40</v>
      </c>
      <c r="B17" s="2">
        <v>10</v>
      </c>
    </row>
    <row r="18" spans="1:2">
      <c r="A18" s="22" t="s">
        <v>41</v>
      </c>
      <c r="B18" s="23">
        <f>SUM(B15,B16,B17)</f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3526-980C-4BEE-8CB6-64F08834CB47}">
  <dimension ref="A1:F8"/>
  <sheetViews>
    <sheetView tabSelected="1" workbookViewId="0">
      <selection activeCell="F3" sqref="F3"/>
    </sheetView>
  </sheetViews>
  <sheetFormatPr defaultRowHeight="15"/>
  <cols>
    <col min="1" max="1" width="19" customWidth="1"/>
    <col min="5" max="5" width="19.28515625" customWidth="1"/>
  </cols>
  <sheetData>
    <row r="1" spans="1:6">
      <c r="A1" s="25" t="s">
        <v>42</v>
      </c>
      <c r="B1" s="25"/>
    </row>
    <row r="2" spans="1:6">
      <c r="A2" t="s">
        <v>37</v>
      </c>
      <c r="B2" s="24">
        <f>Overheads!$B$18</f>
        <v>100</v>
      </c>
    </row>
    <row r="3" spans="1:6">
      <c r="A3" t="s">
        <v>43</v>
      </c>
      <c r="B3" s="24">
        <f>(B2*2)</f>
        <v>200</v>
      </c>
      <c r="E3" s="22" t="s">
        <v>44</v>
      </c>
      <c r="F3" s="23">
        <f>$B$8</f>
        <v>400</v>
      </c>
    </row>
    <row r="6" spans="1:6">
      <c r="A6" s="25" t="s">
        <v>45</v>
      </c>
      <c r="B6" s="25"/>
    </row>
    <row r="7" spans="1:6">
      <c r="A7" t="s">
        <v>43</v>
      </c>
      <c r="B7">
        <f>$B$3</f>
        <v>200</v>
      </c>
    </row>
    <row r="8" spans="1:6">
      <c r="A8" t="s">
        <v>46</v>
      </c>
      <c r="B8" s="24">
        <f>B7*2</f>
        <v>400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B6596D7DEEBF4CBC533118A163D04C" ma:contentTypeVersion="13" ma:contentTypeDescription="Create a new document." ma:contentTypeScope="" ma:versionID="249ed9c2946500789dcf8a4b2863bce4">
  <xsd:schema xmlns:xsd="http://www.w3.org/2001/XMLSchema" xmlns:xs="http://www.w3.org/2001/XMLSchema" xmlns:p="http://schemas.microsoft.com/office/2006/metadata/properties" xmlns:ns2="3d183b7b-a7f5-4e5d-bf59-ebcc3c48de6d" xmlns:ns3="53d13c4e-321c-4dc7-a836-5e74f2c96f0e" targetNamespace="http://schemas.microsoft.com/office/2006/metadata/properties" ma:root="true" ma:fieldsID="b93b9f642a440f68456c1a8ceca259d4" ns2:_="" ns3:_="">
    <xsd:import namespace="3d183b7b-a7f5-4e5d-bf59-ebcc3c48de6d"/>
    <xsd:import namespace="53d13c4e-321c-4dc7-a836-5e74f2c96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83b7b-a7f5-4e5d-bf59-ebcc3c48de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13c4e-321c-4dc7-a836-5e74f2c96f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C4FA1-FEEC-48B7-A772-E3B3CCAC1DA8}"/>
</file>

<file path=customXml/itemProps2.xml><?xml version="1.0" encoding="utf-8"?>
<ds:datastoreItem xmlns:ds="http://schemas.openxmlformats.org/officeDocument/2006/customXml" ds:itemID="{304A536E-02BF-4173-9A3D-045292989D9F}"/>
</file>

<file path=customXml/itemProps3.xml><?xml version="1.0" encoding="utf-8"?>
<ds:datastoreItem xmlns:ds="http://schemas.openxmlformats.org/officeDocument/2006/customXml" ds:itemID="{913D8713-E6C0-4ECD-B544-F84FB65B4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Deborah Simms</cp:lastModifiedBy>
  <cp:revision/>
  <dcterms:created xsi:type="dcterms:W3CDTF">2022-03-17T15:20:03Z</dcterms:created>
  <dcterms:modified xsi:type="dcterms:W3CDTF">2022-03-18T10:49:58Z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0x01010062B6596D7DEEBF4CBC533118A163D04C</vt:lpwstr>
  </property>
</Properties>
</file>